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560" windowHeight="886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<sst xmlns="http://schemas.openxmlformats.org/spreadsheetml/2006/main" count="25" uniqueCount="25">
  <si>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Allotments</t>
  </si>
  <si>
    <t>parks and gardens</t>
  </si>
  <si>
    <t>Type</t>
  </si>
  <si>
    <t>ha/1000pop</t>
  </si>
  <si>
    <t>1 bedroom</t>
  </si>
  <si>
    <t>2 bedroom</t>
  </si>
  <si>
    <t>3 bedroom</t>
  </si>
  <si>
    <t>4 bedroom</t>
  </si>
  <si>
    <t>5+ bedroom</t>
  </si>
  <si>
    <t xml:space="preserve">Total </t>
  </si>
  <si>
    <t>Total population</t>
  </si>
  <si>
    <t>informal and amenity green space</t>
  </si>
  <si>
    <t>insert number of dwellings in column C</t>
  </si>
  <si>
    <t>Occupancy rates</t>
  </si>
  <si>
    <t>Dwelling numbers</t>
  </si>
  <si>
    <t>35 but 20 if a local deficiency in the area</t>
  </si>
  <si>
    <t xml:space="preserve">Dwellings threshold for on site provision </t>
  </si>
  <si>
    <t>accessible natural greenspace</t>
  </si>
  <si>
    <t>On site provision or financial contribution?</t>
  </si>
  <si>
    <t>Requirement in ha</t>
  </si>
  <si>
    <t>Requirement in square metres</t>
  </si>
  <si>
    <t>Outdoor sports space</t>
  </si>
  <si>
    <t>Equipped/natural play areas (excludes 1 bedroom and elderly accommodation)</t>
  </si>
  <si>
    <t>10 on site or if between 5 and 9, provide as wider grass verges</t>
  </si>
  <si>
    <t>Appendix 6 Policy AD28 Open Space Standards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</si>
</sst>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33" borderId="0" xfId="0" applyNumberFormat="1" applyFill="1" applyBorder="1" applyAlignment="1">
      <alignment wrapText="1"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0.421875" style="0" customWidth="1"/>
    <col min="2" max="2" width="12.57421875" style="0" customWidth="1"/>
    <col min="3" max="3" width="13.57421875" style="0" customWidth="1"/>
    <col min="4" max="4" width="15.140625" style="0" customWidth="1"/>
    <col min="5" max="5" width="22.57421875" style="0" customWidth="1"/>
    <col min="6" max="6" width="25.57421875" style="0" customWidth="1"/>
    <col min="7" max="7" width="20.8515625" style="0" customWidth="1"/>
  </cols>
  <sheetData>
    <row r="1" spans="1:7" ht="24" customHeight="1">
      <c r="A1" s="23" t="s">
        <v>24</v>
      </c>
      <c r="B1" s="24"/>
      <c r="C1" s="24"/>
      <c r="D1" s="24"/>
      <c r="E1" s="4"/>
      <c r="G1" s="1"/>
    </row>
    <row r="2" spans="2:7" ht="25.5">
      <c r="B2" s="20" t="s">
        <v>13</v>
      </c>
      <c r="C2" s="20" t="s">
        <v>14</v>
      </c>
      <c r="D2" s="20" t="s">
        <v>10</v>
      </c>
      <c r="E2" s="5"/>
      <c r="F2" s="2"/>
      <c r="G2" s="3"/>
    </row>
    <row r="3" spans="1:7" ht="24.75" customHeight="1">
      <c r="A3" s="11" t="s">
        <v>4</v>
      </c>
      <c r="B3" s="12">
        <v>1.3</v>
      </c>
      <c r="C3" s="13">
        <v>6</v>
      </c>
      <c r="D3" s="14">
        <f>B3*C3</f>
        <v>7.800000000000001</v>
      </c>
      <c r="E3" s="6" t="s">
        <v>12</v>
      </c>
      <c r="F3" s="2"/>
      <c r="G3" s="3"/>
    </row>
    <row r="4" spans="1:7" ht="12.75" customHeight="1">
      <c r="A4" s="11" t="s">
        <v>5</v>
      </c>
      <c r="B4" s="12">
        <v>1.9</v>
      </c>
      <c r="C4" s="13">
        <v>120</v>
      </c>
      <c r="D4" s="14">
        <f>B4*C4</f>
        <v>228</v>
      </c>
      <c r="E4" s="5"/>
      <c r="F4" s="2"/>
      <c r="G4" s="3"/>
    </row>
    <row r="5" spans="1:7" ht="12.75" customHeight="1">
      <c r="A5" s="11" t="s">
        <v>6</v>
      </c>
      <c r="B5" s="12">
        <v>2.6</v>
      </c>
      <c r="C5" s="13">
        <v>248</v>
      </c>
      <c r="D5" s="14">
        <f>B5*C5</f>
        <v>644.8000000000001</v>
      </c>
      <c r="E5" s="5"/>
      <c r="F5" s="2"/>
      <c r="G5" s="3"/>
    </row>
    <row r="6" spans="1:7" ht="12.75" customHeight="1">
      <c r="A6" s="11" t="s">
        <v>7</v>
      </c>
      <c r="B6" s="12">
        <v>3.2</v>
      </c>
      <c r="C6" s="13">
        <v>218</v>
      </c>
      <c r="D6" s="14">
        <f>B6*C6</f>
        <v>697.6</v>
      </c>
      <c r="E6" s="5"/>
      <c r="F6" s="2"/>
      <c r="G6" s="3"/>
    </row>
    <row r="7" spans="1:7" ht="12.75" customHeight="1">
      <c r="A7" s="11" t="s">
        <v>8</v>
      </c>
      <c r="B7" s="12">
        <v>3.7</v>
      </c>
      <c r="C7" s="13">
        <v>0</v>
      </c>
      <c r="D7" s="14">
        <f>B7*C7</f>
        <v>0</v>
      </c>
      <c r="E7" s="5"/>
      <c r="F7" s="2"/>
      <c r="G7" s="3"/>
    </row>
    <row r="8" spans="1:7" ht="12.75">
      <c r="A8" s="7" t="s">
        <v>9</v>
      </c>
      <c r="B8" s="12"/>
      <c r="C8" s="16">
        <f>SUM(C3:C7)</f>
        <v>592</v>
      </c>
      <c r="D8" s="16">
        <f>SUM(D3:D7)</f>
        <v>1578.2000000000003</v>
      </c>
      <c r="E8" s="5"/>
      <c r="F8" s="2"/>
      <c r="G8" s="3"/>
    </row>
    <row r="9" spans="1:7" ht="12.75">
      <c r="A9" s="11"/>
      <c r="B9" s="15"/>
      <c r="C9" s="11"/>
      <c r="D9" s="8"/>
      <c r="E9" s="5"/>
      <c r="F9" s="2"/>
      <c r="G9" s="3"/>
    </row>
    <row r="10" spans="1:7" ht="30.75" customHeight="1">
      <c r="A10" s="7" t="s">
        <v>2</v>
      </c>
      <c r="B10" s="9" t="s">
        <v>3</v>
      </c>
      <c r="C10" s="10" t="s">
        <v>19</v>
      </c>
      <c r="D10" s="7" t="s">
        <v>20</v>
      </c>
      <c r="E10" s="7" t="s">
        <v>18</v>
      </c>
      <c r="F10" s="10" t="s">
        <v>16</v>
      </c>
      <c r="G10" s="3"/>
    </row>
    <row r="11" spans="1:7" ht="28.5" customHeight="1">
      <c r="A11" s="11" t="s">
        <v>21</v>
      </c>
      <c r="B11" s="12">
        <v>1.12</v>
      </c>
      <c r="C11" s="17">
        <f>D8/1000*B11</f>
        <v>1.7675840000000005</v>
      </c>
      <c r="D11" s="8">
        <f aca="true" t="shared" si="0" ref="D11:D16">C11*10000</f>
        <v>17675.840000000004</v>
      </c>
      <c r="E11" s="11" t="str">
        <f>IF(C8&lt;250,"financial contribution","on-site")</f>
        <v>on-site</v>
      </c>
      <c r="F11" s="18">
        <v>250</v>
      </c>
      <c r="G11" s="21"/>
    </row>
    <row r="12" spans="1:7" ht="51.75" customHeight="1">
      <c r="A12" s="11" t="s">
        <v>22</v>
      </c>
      <c r="B12" s="12">
        <v>0.25</v>
      </c>
      <c r="C12" s="17">
        <f>SUM(D4:D7)/1000*B12</f>
        <v>0.3926</v>
      </c>
      <c r="D12" s="8">
        <f t="shared" si="0"/>
        <v>3926</v>
      </c>
      <c r="E12" s="11" t="str">
        <f>IF(SUM(C4:C7)&gt;=35,"on-site","financial contribution")</f>
        <v>on-site</v>
      </c>
      <c r="F12" s="19" t="s">
        <v>15</v>
      </c>
      <c r="G12" s="22"/>
    </row>
    <row r="13" spans="1:7" ht="24.75" customHeight="1">
      <c r="A13" s="11" t="s">
        <v>0</v>
      </c>
      <c r="B13" s="12">
        <v>0.35</v>
      </c>
      <c r="C13" s="17">
        <f>D8/1000*B13</f>
        <v>0.55237</v>
      </c>
      <c r="D13" s="8">
        <f t="shared" si="0"/>
        <v>5523.700000000001</v>
      </c>
      <c r="E13" s="11" t="str">
        <f>IF(C8&lt;500,"no provision/financial contribution","on-site")</f>
        <v>on-site</v>
      </c>
      <c r="F13" s="18">
        <v>500</v>
      </c>
      <c r="G13" s="22"/>
    </row>
    <row r="14" spans="1:7" ht="42" customHeight="1">
      <c r="A14" s="11" t="s">
        <v>11</v>
      </c>
      <c r="B14" s="12">
        <v>0.5</v>
      </c>
      <c r="C14" s="17">
        <f>D8/1000*B14</f>
        <v>0.7891000000000001</v>
      </c>
      <c r="D14" s="8">
        <f t="shared" si="0"/>
        <v>7891.000000000001</v>
      </c>
      <c r="E14" s="11" t="str">
        <f>IF(C8&gt;10,"on-site","in front of property")</f>
        <v>on-site</v>
      </c>
      <c r="F14" s="19" t="s">
        <v>23</v>
      </c>
      <c r="G14" s="3"/>
    </row>
    <row r="15" spans="1:7" ht="24.75" customHeight="1">
      <c r="A15" s="11" t="s">
        <v>17</v>
      </c>
      <c r="B15" s="12">
        <v>0.5</v>
      </c>
      <c r="C15" s="17">
        <f>D8/1000*B15</f>
        <v>0.7891000000000001</v>
      </c>
      <c r="D15" s="8">
        <f t="shared" si="0"/>
        <v>7891.000000000001</v>
      </c>
      <c r="E15" s="11" t="str">
        <f>IF(C8&lt;200,"no provision/financial contribution","on-site")</f>
        <v>on-site</v>
      </c>
      <c r="F15" s="18">
        <v>200</v>
      </c>
      <c r="G15" s="3"/>
    </row>
    <row r="16" spans="1:7" ht="27.75" customHeight="1">
      <c r="A16" s="11" t="s">
        <v>1</v>
      </c>
      <c r="B16" s="12">
        <v>0.5</v>
      </c>
      <c r="C16" s="17">
        <f>D8/1000*B16</f>
        <v>0.7891000000000001</v>
      </c>
      <c r="D16" s="8">
        <f t="shared" si="0"/>
        <v>7891.000000000001</v>
      </c>
      <c r="E16" s="11" t="str">
        <f>IF(C8&lt;250,"no provision/financial contribution","on-site")</f>
        <v>on-site</v>
      </c>
      <c r="F16" s="18">
        <v>250</v>
      </c>
      <c r="G16" s="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StringfA</dc:creator>
  <cp:keywords/>
  <dc:description/>
  <cp:lastModifiedBy>Angela Soane</cp:lastModifiedBy>
  <cp:lastPrinted>2013-01-11T14:28:32Z</cp:lastPrinted>
  <dcterms:created xsi:type="dcterms:W3CDTF">2011-04-20T08:22:53Z</dcterms:created>
  <dcterms:modified xsi:type="dcterms:W3CDTF">2020-12-11T10:48:14Z</dcterms:modified>
  <cp:category/>
  <cp:version/>
  <cp:contentType/>
  <cp:contentStatus/>
</cp:coreProperties>
</file>